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24552" windowHeight="12276" activeTab="0"/>
  </bookViews>
  <sheets>
    <sheet name="Pisteet" sheetId="1" r:id="rId1"/>
  </sheets>
  <definedNames>
    <definedName name="_xlnm.Print_Area" localSheetId="0">'Pisteet'!$A$1:$M$35</definedName>
  </definedNames>
  <calcPr fullCalcOnLoad="1"/>
</workbook>
</file>

<file path=xl/comments1.xml><?xml version="1.0" encoding="utf-8"?>
<comments xmlns="http://schemas.openxmlformats.org/spreadsheetml/2006/main">
  <authors>
    <author>Markku Pasonen</author>
  </authors>
  <commentList>
    <comment ref="M10" authorId="0">
      <text>
        <r>
          <rPr>
            <b/>
            <sz val="14"/>
            <rFont val="Tahoma"/>
            <family val="2"/>
          </rPr>
          <t>Maksimi 20 pistettä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14"/>
            <rFont val="Tahoma"/>
            <family val="2"/>
          </rPr>
          <t>Maksimi 30 pistettä</t>
        </r>
      </text>
    </comment>
    <comment ref="M20" authorId="0">
      <text>
        <r>
          <rPr>
            <b/>
            <sz val="14"/>
            <rFont val="Tahoma"/>
            <family val="2"/>
          </rPr>
          <t>Maksimi 30 pistettä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14"/>
            <rFont val="Tahoma"/>
            <family val="2"/>
          </rPr>
          <t>Maksimi 50 pistettä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<sst xmlns="http://schemas.openxmlformats.org/spreadsheetml/2006/main" count="67" uniqueCount="60">
  <si>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Kohde</t>
  </si>
  <si>
    <t>Toiminto</t>
  </si>
  <si>
    <t>Pisteet joka toiminnolle</t>
  </si>
  <si>
    <t>NDT-yhdistyksen jäsenyys, osallistuminen seminaareihin, symposiumeihin, konferensseihin ja/tai kursseihin, jotka kattavat NDT-aiheista tiedettä ja teknologiaa</t>
  </si>
  <si>
    <t>Osallistuminen kansainvälisiin ja kansallisiin standardisointikomiteoihin</t>
  </si>
  <si>
    <t>Standardisointikomiteoiden puheenjohtajuus</t>
  </si>
  <si>
    <t>Osallistuminen muiden NDT-komiteoiden kokouksiin</t>
  </si>
  <si>
    <t>Muiden NDT-komiteoiden puheenjohtajuus</t>
  </si>
  <si>
    <t>NDT:hen liittyvien työryhmien puheenjohtajuus</t>
  </si>
  <si>
    <t>NDT:hen liittyvät tekniset/tieteelliset suoritukset tai julkaisut</t>
  </si>
  <si>
    <t>NDT:hen liittyvän tutkimustyön julkaisu</t>
  </si>
  <si>
    <t>NDT:hen liityvä tutkimustyö</t>
  </si>
  <si>
    <t>NDT tekninen ohjaaja (2 tuntia kohti) ja/tai NDT pätevöijä (koetta kohti)</t>
  </si>
  <si>
    <t>Asiakasreklamaatioiden käsittely</t>
  </si>
  <si>
    <t>NDT-sovellutusten kehittäminen</t>
  </si>
  <si>
    <r>
      <t xml:space="preserve">8 </t>
    </r>
    <r>
      <rPr>
        <vertAlign val="superscript"/>
        <sz val="12"/>
        <rFont val="Arial"/>
        <family val="2"/>
      </rPr>
      <t>a,b</t>
    </r>
  </si>
  <si>
    <r>
      <t xml:space="preserve">15 </t>
    </r>
    <r>
      <rPr>
        <vertAlign val="superscript"/>
        <sz val="12"/>
        <rFont val="Arial"/>
        <family val="2"/>
      </rPr>
      <t>a,b</t>
    </r>
  </si>
  <si>
    <r>
      <t xml:space="preserve">20 </t>
    </r>
    <r>
      <rPr>
        <vertAlign val="superscript"/>
        <sz val="12"/>
        <rFont val="Arial"/>
        <family val="2"/>
      </rPr>
      <t>c,d</t>
    </r>
  </si>
  <si>
    <r>
      <t xml:space="preserve">15 </t>
    </r>
    <r>
      <rPr>
        <vertAlign val="superscript"/>
        <sz val="12"/>
        <rFont val="Arial"/>
        <family val="2"/>
      </rPr>
      <t>c,d</t>
    </r>
  </si>
  <si>
    <r>
      <t xml:space="preserve">30 </t>
    </r>
    <r>
      <rPr>
        <vertAlign val="superscript"/>
        <sz val="12"/>
        <rFont val="Arial"/>
        <family val="2"/>
      </rPr>
      <t>d</t>
    </r>
  </si>
  <si>
    <r>
      <t xml:space="preserve">40 </t>
    </r>
    <r>
      <rPr>
        <vertAlign val="superscript"/>
        <sz val="12"/>
        <rFont val="Arial"/>
        <family val="2"/>
      </rPr>
      <t>d</t>
    </r>
  </si>
  <si>
    <r>
      <t xml:space="preserve">15 </t>
    </r>
    <r>
      <rPr>
        <vertAlign val="superscript"/>
        <sz val="12"/>
        <rFont val="Arial"/>
        <family val="2"/>
      </rPr>
      <t>d</t>
    </r>
  </si>
  <si>
    <r>
      <t>a</t>
    </r>
    <r>
      <rPr>
        <sz val="12"/>
        <rFont val="Arial"/>
        <family val="2"/>
      </rPr>
      <t xml:space="preserve"> Enimmäispisteet kohteista 1 … 4: 20;</t>
    </r>
  </si>
  <si>
    <r>
      <t>b</t>
    </r>
    <r>
      <rPr>
        <sz val="12"/>
        <rFont val="Arial"/>
        <family val="2"/>
      </rPr>
      <t xml:space="preserve"> Pisteet annetaan sekä puheenjohtajuudesta että osallistumisesta;</t>
    </r>
  </si>
  <si>
    <r>
      <t>c</t>
    </r>
    <r>
      <rPr>
        <sz val="12"/>
        <rFont val="Arial"/>
        <family val="2"/>
      </rPr>
      <t xml:space="preserve"> Jos kirjoittajia on enemmän kuin yksi, pääkirjoittaja määrää pisteet muille kirjoittajille</t>
    </r>
  </si>
  <si>
    <r>
      <t>d</t>
    </r>
    <r>
      <rPr>
        <sz val="12"/>
        <rFont val="Arial"/>
        <family val="2"/>
      </rPr>
      <t xml:space="preserve"> Enimmäispisteet kustakin kohteesta 5 ja 6: 30, ja 7: 50.</t>
    </r>
  </si>
  <si>
    <t>2.1</t>
  </si>
  <si>
    <t>2.2</t>
  </si>
  <si>
    <t>3.1</t>
  </si>
  <si>
    <t>3.2</t>
  </si>
  <si>
    <t>4.1</t>
  </si>
  <si>
    <t>4.2</t>
  </si>
  <si>
    <t>5.1</t>
  </si>
  <si>
    <t>5.2</t>
  </si>
  <si>
    <t>5.3</t>
  </si>
  <si>
    <t>7.1</t>
  </si>
  <si>
    <t>7.2</t>
  </si>
  <si>
    <t>7.3</t>
  </si>
  <si>
    <r>
      <t xml:space="preserve">8 </t>
    </r>
    <r>
      <rPr>
        <vertAlign val="superscript"/>
        <sz val="12"/>
        <rFont val="Arial"/>
        <family val="2"/>
      </rPr>
      <t>a</t>
    </r>
  </si>
  <si>
    <t>Vuosi 1</t>
  </si>
  <si>
    <t>Vuosi 2</t>
  </si>
  <si>
    <t>Vuosi 3</t>
  </si>
  <si>
    <t>Vuosi 4</t>
  </si>
  <si>
    <t>Vuosi 5</t>
  </si>
  <si>
    <t>Pisteet yht. min 70</t>
  </si>
  <si>
    <t>Enimmäispisteet 5 vuotta ja toimintoa kohti</t>
  </si>
  <si>
    <t>Enimmäispisteet vuotta ja toimintoa kohti</t>
  </si>
  <si>
    <t>Henkilö:</t>
  </si>
  <si>
    <t>Menetelmä</t>
  </si>
  <si>
    <t>PVM</t>
  </si>
  <si>
    <t>Ansiopisteiden keruu tason 3 uudelleensertifiointia varten (10v)</t>
  </si>
  <si>
    <t>Arvostelija 1</t>
  </si>
  <si>
    <t>Pisteet yhteensä (max 25p/vuosi)</t>
  </si>
  <si>
    <t>Yhteensä/vuosi</t>
  </si>
  <si>
    <t>Yht.    1-5 vuosi</t>
  </si>
  <si>
    <t>Arvostelija 2</t>
  </si>
  <si>
    <r>
      <t>15</t>
    </r>
    <r>
      <rPr>
        <vertAlign val="superscript"/>
        <sz val="12"/>
        <rFont val="Arial"/>
        <family val="2"/>
      </rPr>
      <t>a</t>
    </r>
  </si>
  <si>
    <t>Vastuu testaustoiminnasta tai vastuu NDT-menetelmästä tutkintokeskuksessa (kutakin täyttä vuotta kohti)</t>
  </si>
  <si>
    <t>SFS-EN ISO 9712</t>
  </si>
  <si>
    <t>Osallistuminen NDT:hen liittyvien työryhmien kokouksiin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</si>
</sst>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-40B]d\.\ mmmm&quot;ta &quot;yyyy"/>
    <numFmt numFmtId="168" formatCode="d\.m\.yyyy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14"/>
      <name val="Tahoma"/>
      <family val="2"/>
    </font>
    <font>
      <b/>
      <sz val="1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/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8" fontId="2" fillId="0" borderId="28" xfId="0" applyNumberFormat="1" applyFont="1" applyBorder="1" applyAlignment="1" applyProtection="1">
      <alignment horizontal="left" vertical="center"/>
      <protection/>
    </xf>
    <xf numFmtId="168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left" vertical="top"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49" fontId="3" fillId="0" borderId="36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vertical="center" wrapText="1"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left" vertical="center" indent="1"/>
      <protection locked="0"/>
    </xf>
    <xf numFmtId="0" fontId="2" fillId="0" borderId="52" xfId="0" applyFont="1" applyBorder="1" applyAlignment="1" applyProtection="1">
      <alignment horizontal="left" vertical="center" indent="1"/>
      <protection locked="0"/>
    </xf>
    <xf numFmtId="0" fontId="2" fillId="0" borderId="53" xfId="0" applyFont="1" applyBorder="1" applyAlignment="1" applyProtection="1">
      <alignment horizontal="left" vertical="center" indent="1"/>
      <protection locked="0"/>
    </xf>
    <xf numFmtId="168" fontId="2" fillId="0" borderId="51" xfId="0" applyNumberFormat="1" applyFont="1" applyBorder="1" applyAlignment="1" applyProtection="1">
      <alignment horizontal="left" vertical="center" indent="1"/>
      <protection locked="0"/>
    </xf>
    <xf numFmtId="168" fontId="2" fillId="0" borderId="53" xfId="0" applyNumberFormat="1" applyFont="1" applyBorder="1" applyAlignment="1" applyProtection="1">
      <alignment horizontal="left" vertical="center" indent="1"/>
      <protection locked="0"/>
    </xf>
    <xf numFmtId="0" fontId="9" fillId="0" borderId="51" xfId="0" applyFont="1" applyBorder="1" applyAlignment="1" applyProtection="1">
      <alignment horizontal="left" vertical="center" indent="1"/>
      <protection locked="0"/>
    </xf>
    <xf numFmtId="0" fontId="9" fillId="0" borderId="52" xfId="0" applyFont="1" applyBorder="1" applyAlignment="1" applyProtection="1">
      <alignment horizontal="left" vertical="center" indent="1"/>
      <protection locked="0"/>
    </xf>
    <xf numFmtId="0" fontId="9" fillId="0" borderId="53" xfId="0" applyFont="1" applyBorder="1" applyAlignment="1" applyProtection="1">
      <alignment horizontal="left" vertical="center" indent="1"/>
      <protection locked="0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8" fontId="9" fillId="0" borderId="51" xfId="0" applyNumberFormat="1" applyFont="1" applyBorder="1" applyAlignment="1" applyProtection="1">
      <alignment horizontal="left" vertical="center" indent="1"/>
      <protection locked="0"/>
    </xf>
    <xf numFmtId="168" fontId="9" fillId="0" borderId="53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56" xfId="0" applyFont="1" applyBorder="1" applyAlignment="1">
      <alignment horizontal="justify" vertical="top"/>
    </xf>
    <xf numFmtId="0" fontId="4" fillId="0" borderId="19" xfId="0" applyFont="1" applyBorder="1" applyAlignment="1">
      <alignment horizontal="justify" vertical="top"/>
    </xf>
    <xf numFmtId="0" fontId="4" fillId="0" borderId="5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58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13"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152400</xdr:rowOff>
    </xdr:from>
    <xdr:to>
      <xdr:col>12</xdr:col>
      <xdr:colOff>352425</xdr:colOff>
      <xdr:row>6</xdr:row>
      <xdr:rowOff>123825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314325"/>
          <a:ext cx="2286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9"/>
  <sheetViews>
    <sheetView showRowColHeaders="0" showZero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7.57421875" style="1" bestFit="1" customWidth="1"/>
    <col min="2" max="2" width="3.57421875" style="1" customWidth="1"/>
    <col min="3" max="3" width="76.140625" style="1" customWidth="1"/>
    <col min="4" max="4" width="14.00390625" style="3" bestFit="1" customWidth="1"/>
    <col min="5" max="5" width="19.140625" style="3" customWidth="1"/>
    <col min="6" max="6" width="20.28125" style="3" bestFit="1" customWidth="1"/>
    <col min="7" max="11" width="7.57421875" style="0" bestFit="1" customWidth="1"/>
    <col min="12" max="12" width="7.421875" style="0" customWidth="1"/>
    <col min="13" max="13" width="10.421875" style="0" customWidth="1"/>
  </cols>
  <sheetData>
    <row r="1" ht="12.75"/>
    <row r="2" ht="12.75"/>
    <row r="3" ht="12.75"/>
    <row r="4" spans="1:5" ht="15.75">
      <c r="A4" s="71" t="s">
        <v>50</v>
      </c>
      <c r="B4" s="57"/>
      <c r="C4" s="57"/>
      <c r="D4" s="72" t="s">
        <v>58</v>
      </c>
      <c r="E4" s="73"/>
    </row>
    <row r="5" ht="12.75"/>
    <row r="6" spans="1:7" ht="15">
      <c r="A6" s="18" t="s">
        <v>47</v>
      </c>
      <c r="B6" s="19"/>
      <c r="C6" s="20"/>
      <c r="D6" s="21" t="s">
        <v>48</v>
      </c>
      <c r="E6" s="22"/>
      <c r="F6" s="21" t="s">
        <v>49</v>
      </c>
      <c r="G6" s="22"/>
    </row>
    <row r="7" spans="1:7" ht="30" customHeight="1">
      <c r="A7" s="98"/>
      <c r="B7" s="99"/>
      <c r="C7" s="100"/>
      <c r="D7" s="98"/>
      <c r="E7" s="100"/>
      <c r="F7" s="103"/>
      <c r="G7" s="104"/>
    </row>
    <row r="8" ht="7.5" customHeight="1" thickBot="1"/>
    <row r="9" spans="1:13" ht="63.75" thickBot="1">
      <c r="A9" s="101" t="s">
        <v>0</v>
      </c>
      <c r="B9" s="102"/>
      <c r="C9" s="7" t="s">
        <v>1</v>
      </c>
      <c r="D9" s="17" t="s">
        <v>2</v>
      </c>
      <c r="E9" s="8" t="s">
        <v>46</v>
      </c>
      <c r="F9" s="8" t="s">
        <v>45</v>
      </c>
      <c r="G9" s="10" t="s">
        <v>39</v>
      </c>
      <c r="H9" s="10" t="s">
        <v>40</v>
      </c>
      <c r="I9" s="10" t="s">
        <v>41</v>
      </c>
      <c r="J9" s="10" t="s">
        <v>42</v>
      </c>
      <c r="K9" s="10" t="s">
        <v>43</v>
      </c>
      <c r="L9" s="10" t="s">
        <v>54</v>
      </c>
      <c r="M9" s="10" t="s">
        <v>44</v>
      </c>
    </row>
    <row r="10" spans="1:13" ht="45.75" thickBot="1">
      <c r="A10" s="81">
        <v>1</v>
      </c>
      <c r="B10" s="82"/>
      <c r="C10" s="2" t="s">
        <v>3</v>
      </c>
      <c r="D10" s="4">
        <v>1</v>
      </c>
      <c r="E10" s="4">
        <v>3</v>
      </c>
      <c r="F10" s="61" t="s">
        <v>38</v>
      </c>
      <c r="G10" s="23"/>
      <c r="H10" s="23"/>
      <c r="I10" s="23"/>
      <c r="J10" s="23"/>
      <c r="K10" s="23"/>
      <c r="L10" s="27">
        <f>IF(G10+H10+I10+J10+K10&gt;8,8,G10+H10+I10+J10+K10)</f>
        <v>0</v>
      </c>
      <c r="M10" s="75">
        <f>IF(L10+L11+L12+L13+L14+L15+L16&gt;20,20,L10+L11+L12+L13+L14+L15+L16)</f>
        <v>0</v>
      </c>
    </row>
    <row r="11" spans="1:13" ht="27.75" customHeight="1">
      <c r="A11" s="83" t="s">
        <v>26</v>
      </c>
      <c r="B11" s="84"/>
      <c r="C11" s="58" t="s">
        <v>4</v>
      </c>
      <c r="D11" s="62">
        <v>1</v>
      </c>
      <c r="E11" s="62">
        <v>3</v>
      </c>
      <c r="F11" s="63" t="s">
        <v>38</v>
      </c>
      <c r="G11" s="40"/>
      <c r="H11" s="40"/>
      <c r="I11" s="40"/>
      <c r="J11" s="40"/>
      <c r="K11" s="40"/>
      <c r="L11" s="41">
        <f>IF(G11+H11+I11+J11+K11&gt;8,8,G11+H11+I11+J11+K11)</f>
        <v>0</v>
      </c>
      <c r="M11" s="76">
        <f aca="true" t="shared" si="0" ref="M11:M16">IF(H11+I11+J11+K11+L11&gt;8,8,H11+I11+J11+K11+L11)</f>
        <v>0</v>
      </c>
    </row>
    <row r="12" spans="1:13" ht="27.75" customHeight="1" thickBot="1">
      <c r="A12" s="81" t="s">
        <v>27</v>
      </c>
      <c r="B12" s="82"/>
      <c r="C12" s="6" t="s">
        <v>5</v>
      </c>
      <c r="D12" s="4">
        <v>1</v>
      </c>
      <c r="E12" s="4">
        <v>3</v>
      </c>
      <c r="F12" s="64" t="s">
        <v>15</v>
      </c>
      <c r="G12" s="24"/>
      <c r="H12" s="24"/>
      <c r="I12" s="24"/>
      <c r="J12" s="24"/>
      <c r="K12" s="24"/>
      <c r="L12" s="29">
        <f>IF(G12+H12+I12+J12+K12&gt;8,8,G12+H12+I12+J12+K12)</f>
        <v>0</v>
      </c>
      <c r="M12" s="76">
        <f t="shared" si="0"/>
        <v>0</v>
      </c>
    </row>
    <row r="13" spans="1:13" ht="27.75" customHeight="1">
      <c r="A13" s="83" t="s">
        <v>28</v>
      </c>
      <c r="B13" s="84"/>
      <c r="C13" s="58" t="s">
        <v>6</v>
      </c>
      <c r="D13" s="62">
        <v>1</v>
      </c>
      <c r="E13" s="62">
        <v>3</v>
      </c>
      <c r="F13" s="63" t="s">
        <v>38</v>
      </c>
      <c r="G13" s="40"/>
      <c r="H13" s="40"/>
      <c r="I13" s="40"/>
      <c r="J13" s="40"/>
      <c r="K13" s="40"/>
      <c r="L13" s="41">
        <f>IF(G13+H13+I13+J13+K13&gt;8,8,G13+H13+I13+J13+K13)</f>
        <v>0</v>
      </c>
      <c r="M13" s="76">
        <f t="shared" si="0"/>
        <v>0</v>
      </c>
    </row>
    <row r="14" spans="1:13" ht="27.75" customHeight="1" thickBot="1">
      <c r="A14" s="81" t="s">
        <v>29</v>
      </c>
      <c r="B14" s="82"/>
      <c r="C14" s="6" t="s">
        <v>7</v>
      </c>
      <c r="D14" s="4">
        <v>1</v>
      </c>
      <c r="E14" s="4">
        <v>3</v>
      </c>
      <c r="F14" s="64" t="s">
        <v>15</v>
      </c>
      <c r="G14" s="24"/>
      <c r="H14" s="24"/>
      <c r="I14" s="24"/>
      <c r="J14" s="24"/>
      <c r="K14" s="24"/>
      <c r="L14" s="29">
        <f>IF(G14+H14+I14+J14+K14&gt;8,8,G14+H14+I14+J14+K14)</f>
        <v>0</v>
      </c>
      <c r="M14" s="76">
        <f t="shared" si="0"/>
        <v>0</v>
      </c>
    </row>
    <row r="15" spans="1:13" ht="27.75" customHeight="1">
      <c r="A15" s="83" t="s">
        <v>30</v>
      </c>
      <c r="B15" s="84"/>
      <c r="C15" s="58" t="s">
        <v>59</v>
      </c>
      <c r="D15" s="62">
        <v>1</v>
      </c>
      <c r="E15" s="62">
        <v>5</v>
      </c>
      <c r="F15" s="65" t="s">
        <v>56</v>
      </c>
      <c r="G15" s="40"/>
      <c r="H15" s="40"/>
      <c r="I15" s="40"/>
      <c r="J15" s="40"/>
      <c r="K15" s="40"/>
      <c r="L15" s="41">
        <f>IF(G15+H15+I15+J15+K15&gt;15,15,G15+H15+I15+J15+K15)</f>
        <v>0</v>
      </c>
      <c r="M15" s="76">
        <f t="shared" si="0"/>
        <v>0</v>
      </c>
    </row>
    <row r="16" spans="1:13" ht="27.75" customHeight="1" thickBot="1">
      <c r="A16" s="81" t="s">
        <v>31</v>
      </c>
      <c r="B16" s="82"/>
      <c r="C16" s="6" t="s">
        <v>8</v>
      </c>
      <c r="D16" s="4">
        <v>1</v>
      </c>
      <c r="E16" s="4">
        <v>5</v>
      </c>
      <c r="F16" s="61" t="s">
        <v>16</v>
      </c>
      <c r="G16" s="24"/>
      <c r="H16" s="24"/>
      <c r="I16" s="24"/>
      <c r="J16" s="24"/>
      <c r="K16" s="24"/>
      <c r="L16" s="29">
        <f>IF(G16+H16+I16+J16+K16&gt;15,15,G16+H16+I16+J16+K16)</f>
        <v>0</v>
      </c>
      <c r="M16" s="77">
        <f t="shared" si="0"/>
        <v>0</v>
      </c>
    </row>
    <row r="17" spans="1:13" ht="27.75" customHeight="1">
      <c r="A17" s="89" t="s">
        <v>32</v>
      </c>
      <c r="B17" s="90"/>
      <c r="C17" s="59" t="s">
        <v>9</v>
      </c>
      <c r="D17" s="66">
        <v>3</v>
      </c>
      <c r="E17" s="66">
        <v>6</v>
      </c>
      <c r="F17" s="67" t="s">
        <v>17</v>
      </c>
      <c r="G17" s="36"/>
      <c r="H17" s="36"/>
      <c r="I17" s="36"/>
      <c r="J17" s="36"/>
      <c r="K17" s="36"/>
      <c r="L17" s="39">
        <f>IF(G17+H17+I17+J17+K17&gt;20,20,G17+H17+I17+J17+K17)</f>
        <v>0</v>
      </c>
      <c r="M17" s="75">
        <f>IF(L17+L18+L19&gt;30,30,L17+L18+L19)</f>
        <v>0</v>
      </c>
    </row>
    <row r="18" spans="1:13" ht="27.75" customHeight="1">
      <c r="A18" s="85" t="s">
        <v>33</v>
      </c>
      <c r="B18" s="86"/>
      <c r="C18" s="60" t="s">
        <v>10</v>
      </c>
      <c r="D18" s="68">
        <v>3</v>
      </c>
      <c r="E18" s="68">
        <v>6</v>
      </c>
      <c r="F18" s="69" t="s">
        <v>18</v>
      </c>
      <c r="G18" s="42"/>
      <c r="H18" s="42"/>
      <c r="I18" s="42"/>
      <c r="J18" s="42"/>
      <c r="K18" s="42"/>
      <c r="L18" s="43">
        <f>IF(G18+H18+I18+J18+K18&gt;15,15,G18+H18+I18+J18+K18)</f>
        <v>0</v>
      </c>
      <c r="M18" s="76"/>
    </row>
    <row r="19" spans="1:13" ht="27.75" customHeight="1" thickBot="1">
      <c r="A19" s="81" t="s">
        <v>34</v>
      </c>
      <c r="B19" s="82"/>
      <c r="C19" s="6" t="s">
        <v>11</v>
      </c>
      <c r="D19" s="4">
        <v>3</v>
      </c>
      <c r="E19" s="4">
        <v>6</v>
      </c>
      <c r="F19" s="61" t="s">
        <v>18</v>
      </c>
      <c r="G19" s="24"/>
      <c r="H19" s="24"/>
      <c r="I19" s="24"/>
      <c r="J19" s="24"/>
      <c r="K19" s="24"/>
      <c r="L19" s="29">
        <f>IF(G19+H19+I19+J19+K19&gt;15,15,G19+H19+I19+J19+K19)</f>
        <v>0</v>
      </c>
      <c r="M19" s="77"/>
    </row>
    <row r="20" spans="1:13" ht="27.75" customHeight="1" thickBot="1">
      <c r="A20" s="91">
        <v>6</v>
      </c>
      <c r="B20" s="92"/>
      <c r="C20" s="6" t="s">
        <v>12</v>
      </c>
      <c r="D20" s="4">
        <v>1</v>
      </c>
      <c r="E20" s="4">
        <v>10</v>
      </c>
      <c r="F20" s="61" t="s">
        <v>19</v>
      </c>
      <c r="G20" s="23"/>
      <c r="H20" s="23"/>
      <c r="I20" s="23"/>
      <c r="J20" s="23"/>
      <c r="K20" s="23"/>
      <c r="L20" s="27">
        <f>IF(G20+H20+I20+J20+K20&gt;30,30,G20+H20+I20+J20+K20)</f>
        <v>0</v>
      </c>
      <c r="M20" s="27">
        <f>IF(L20&gt;30,30,L20)</f>
        <v>0</v>
      </c>
    </row>
    <row r="21" spans="1:13" ht="30">
      <c r="A21" s="78" t="s">
        <v>35</v>
      </c>
      <c r="B21" s="79"/>
      <c r="C21" s="74" t="s">
        <v>57</v>
      </c>
      <c r="D21" s="66">
        <v>10</v>
      </c>
      <c r="E21" s="66">
        <v>10</v>
      </c>
      <c r="F21" s="67" t="s">
        <v>20</v>
      </c>
      <c r="G21" s="37"/>
      <c r="H21" s="37"/>
      <c r="I21" s="37"/>
      <c r="J21" s="37"/>
      <c r="K21" s="37"/>
      <c r="L21" s="38">
        <f>IF(G21+H21+I21+J21+K21&gt;40,40,G21+H21+I21+J21+K21)</f>
        <v>0</v>
      </c>
      <c r="M21" s="76">
        <f>IF(L21+L22+L23&gt;50,50,L21+L22+L23)</f>
        <v>0</v>
      </c>
    </row>
    <row r="22" spans="1:13" ht="27.75" customHeight="1">
      <c r="A22" s="85" t="s">
        <v>36</v>
      </c>
      <c r="B22" s="86"/>
      <c r="C22" s="60" t="s">
        <v>13</v>
      </c>
      <c r="D22" s="68">
        <v>1</v>
      </c>
      <c r="E22" s="68">
        <v>5</v>
      </c>
      <c r="F22" s="69" t="s">
        <v>21</v>
      </c>
      <c r="G22" s="42"/>
      <c r="H22" s="42"/>
      <c r="I22" s="42"/>
      <c r="J22" s="42"/>
      <c r="K22" s="42"/>
      <c r="L22" s="43">
        <f>IF(G22+H22+I22+J22+K22&gt;15,15,G22+H22+I22+J22+K22)</f>
        <v>0</v>
      </c>
      <c r="M22" s="80"/>
    </row>
    <row r="23" spans="1:13" ht="27.75" customHeight="1" thickBot="1">
      <c r="A23" s="87" t="s">
        <v>37</v>
      </c>
      <c r="B23" s="88"/>
      <c r="C23" s="9" t="s">
        <v>14</v>
      </c>
      <c r="D23" s="5">
        <v>1</v>
      </c>
      <c r="E23" s="5">
        <v>5</v>
      </c>
      <c r="F23" s="70" t="s">
        <v>21</v>
      </c>
      <c r="G23" s="25"/>
      <c r="H23" s="25"/>
      <c r="I23" s="25"/>
      <c r="J23" s="25"/>
      <c r="K23" s="25"/>
      <c r="L23" s="28">
        <f>IF(G23+H23+I23+J23+K23&gt;15,15,G23+H23+I23+J23+K23)</f>
        <v>0</v>
      </c>
      <c r="M23" s="80"/>
    </row>
    <row r="24" spans="1:13" ht="15" thickBot="1">
      <c r="A24" s="44"/>
      <c r="B24" s="44"/>
      <c r="C24" s="45"/>
      <c r="D24" s="46"/>
      <c r="E24" s="46"/>
      <c r="F24" s="47" t="s">
        <v>53</v>
      </c>
      <c r="G24" s="48">
        <f>SUM(G10:G23)</f>
        <v>0</v>
      </c>
      <c r="H24" s="48">
        <f>SUM(H10:H23)</f>
        <v>0</v>
      </c>
      <c r="I24" s="48">
        <f>SUM(I10:I23)</f>
        <v>0</v>
      </c>
      <c r="J24" s="48">
        <f>SUM(J10:J23)</f>
        <v>0</v>
      </c>
      <c r="K24" s="48">
        <f>SUM(K10:K23)</f>
        <v>0</v>
      </c>
      <c r="L24" s="48"/>
      <c r="M24" s="49"/>
    </row>
    <row r="25" spans="1:13" ht="15" hidden="1" thickBot="1">
      <c r="A25" s="50"/>
      <c r="B25" s="50"/>
      <c r="C25" s="51"/>
      <c r="D25" s="52"/>
      <c r="E25" s="52"/>
      <c r="F25" s="53"/>
      <c r="G25" s="54">
        <f>IF(G24&gt;25,1,0)</f>
        <v>0</v>
      </c>
      <c r="H25" s="54">
        <f>IF(H24&gt;25,1,0)</f>
        <v>0</v>
      </c>
      <c r="I25" s="54">
        <f>IF(I24&gt;25,1,0)</f>
        <v>0</v>
      </c>
      <c r="J25" s="54">
        <f>IF(J24&gt;25,1,0)</f>
        <v>0</v>
      </c>
      <c r="K25" s="54">
        <f>IF(K24&gt;25,1,0)</f>
        <v>0</v>
      </c>
      <c r="L25" s="54">
        <f>SUM(G25:K25)</f>
        <v>0</v>
      </c>
      <c r="M25" s="55"/>
    </row>
    <row r="26" spans="1:13" ht="17.25">
      <c r="A26" s="110" t="s">
        <v>22</v>
      </c>
      <c r="B26" s="111"/>
      <c r="C26" s="111"/>
      <c r="D26" s="111"/>
      <c r="E26" s="111"/>
      <c r="F26" s="111"/>
      <c r="G26" s="11"/>
      <c r="H26" s="11"/>
      <c r="I26" s="11"/>
      <c r="J26" s="11"/>
      <c r="K26" s="11"/>
      <c r="L26" s="11"/>
      <c r="M26" s="12"/>
    </row>
    <row r="27" spans="1:13" ht="18" thickBot="1">
      <c r="A27" s="112" t="s">
        <v>23</v>
      </c>
      <c r="B27" s="113"/>
      <c r="C27" s="113"/>
      <c r="D27" s="113"/>
      <c r="E27" s="113"/>
      <c r="F27" s="113"/>
      <c r="G27" s="13"/>
      <c r="H27" s="13"/>
      <c r="I27" s="13"/>
      <c r="J27" s="13"/>
      <c r="K27" s="13"/>
      <c r="L27" s="13"/>
      <c r="M27" s="14"/>
    </row>
    <row r="28" spans="1:14" ht="18" thickBot="1">
      <c r="A28" s="112" t="s">
        <v>24</v>
      </c>
      <c r="B28" s="113"/>
      <c r="C28" s="113"/>
      <c r="D28" s="113"/>
      <c r="E28" s="113"/>
      <c r="F28" s="113"/>
      <c r="G28" s="13"/>
      <c r="H28" s="105" t="s">
        <v>52</v>
      </c>
      <c r="I28" s="106"/>
      <c r="J28" s="106"/>
      <c r="K28" s="106"/>
      <c r="L28" s="107"/>
      <c r="M28" s="26">
        <f>M10+M17+M20+M21</f>
        <v>0</v>
      </c>
      <c r="N28" s="56">
        <f>IF(L25&gt;0,"Tarkista vuosittaiset pisteet","")</f>
      </c>
    </row>
    <row r="29" spans="1:14" ht="18" thickBot="1" thickTop="1">
      <c r="A29" s="108" t="s">
        <v>25</v>
      </c>
      <c r="B29" s="109"/>
      <c r="C29" s="109"/>
      <c r="D29" s="109"/>
      <c r="E29" s="109"/>
      <c r="F29" s="109"/>
      <c r="G29" s="15"/>
      <c r="H29" s="15"/>
      <c r="I29" s="15"/>
      <c r="J29" s="15"/>
      <c r="K29" s="15"/>
      <c r="L29" s="15"/>
      <c r="M29" s="16"/>
      <c r="N29" s="56">
        <f>IF(L25&gt;0,"maksimi 25 / vuosi","")</f>
      </c>
    </row>
    <row r="30" ht="7.5" customHeight="1"/>
    <row r="31" spans="1:14" ht="15">
      <c r="A31" s="18" t="s">
        <v>51</v>
      </c>
      <c r="B31" s="19"/>
      <c r="C31" s="20"/>
      <c r="D31" s="21" t="s">
        <v>49</v>
      </c>
      <c r="E31" s="22"/>
      <c r="F31" s="30"/>
      <c r="G31" s="31"/>
      <c r="H31" s="32"/>
      <c r="I31" s="32"/>
      <c r="J31" s="32"/>
      <c r="K31" s="32"/>
      <c r="L31" s="32"/>
      <c r="M31" s="32"/>
      <c r="N31" s="32"/>
    </row>
    <row r="32" spans="1:14" ht="30" customHeight="1">
      <c r="A32" s="93"/>
      <c r="B32" s="94"/>
      <c r="C32" s="95"/>
      <c r="D32" s="96"/>
      <c r="E32" s="97"/>
      <c r="F32" s="33"/>
      <c r="G32" s="34"/>
      <c r="H32" s="32"/>
      <c r="I32" s="32"/>
      <c r="J32" s="32"/>
      <c r="K32" s="32"/>
      <c r="L32" s="32"/>
      <c r="M32" s="32"/>
      <c r="N32" s="32"/>
    </row>
    <row r="33" spans="6:14" ht="7.5" customHeight="1">
      <c r="F33" s="35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18" t="s">
        <v>55</v>
      </c>
      <c r="B34" s="19"/>
      <c r="C34" s="20"/>
      <c r="D34" s="21" t="s">
        <v>49</v>
      </c>
      <c r="E34" s="22"/>
      <c r="F34" s="35"/>
      <c r="G34" s="32"/>
      <c r="H34" s="32"/>
      <c r="I34" s="32"/>
      <c r="J34" s="32"/>
      <c r="K34" s="32"/>
      <c r="L34" s="32"/>
      <c r="M34" s="32"/>
      <c r="N34" s="32"/>
    </row>
    <row r="35" spans="1:14" ht="30" customHeight="1">
      <c r="A35" s="93"/>
      <c r="B35" s="94"/>
      <c r="C35" s="95"/>
      <c r="D35" s="96"/>
      <c r="E35" s="97"/>
      <c r="F35" s="35"/>
      <c r="G35" s="32"/>
      <c r="H35" s="32"/>
      <c r="I35" s="32"/>
      <c r="J35" s="32"/>
      <c r="K35" s="32"/>
      <c r="L35" s="32"/>
      <c r="M35" s="32"/>
      <c r="N35" s="32"/>
    </row>
    <row r="36" spans="6:14" ht="12.75">
      <c r="F36" s="35"/>
      <c r="G36" s="32"/>
      <c r="H36" s="32"/>
      <c r="I36" s="32"/>
      <c r="J36" s="32"/>
      <c r="K36" s="32"/>
      <c r="L36" s="32"/>
      <c r="M36" s="32"/>
      <c r="N36" s="32"/>
    </row>
    <row r="37" spans="6:14" ht="12.75">
      <c r="F37" s="35"/>
      <c r="G37" s="32"/>
      <c r="H37" s="32"/>
      <c r="I37" s="32"/>
      <c r="J37" s="32"/>
      <c r="K37" s="32"/>
      <c r="L37" s="32"/>
      <c r="M37" s="32"/>
      <c r="N37" s="32"/>
    </row>
    <row r="38" spans="6:14" ht="12.75">
      <c r="F38" s="35"/>
      <c r="G38" s="32"/>
      <c r="H38" s="32"/>
      <c r="I38" s="32"/>
      <c r="J38" s="32"/>
      <c r="K38" s="32"/>
      <c r="L38" s="32"/>
      <c r="M38" s="32"/>
      <c r="N38" s="32"/>
    </row>
    <row r="39" spans="6:14" ht="12.75">
      <c r="F39" s="35"/>
      <c r="G39" s="32"/>
      <c r="H39" s="32"/>
      <c r="I39" s="32"/>
      <c r="J39" s="32"/>
      <c r="K39" s="32"/>
      <c r="L39" s="32"/>
      <c r="M39" s="32"/>
      <c r="N39" s="32"/>
    </row>
  </sheetData>
  <sheetProtection selectLockedCells="1"/>
  <mergeCells count="30">
    <mergeCell ref="H28:L28"/>
    <mergeCell ref="A32:C32"/>
    <mergeCell ref="D32:E32"/>
    <mergeCell ref="A29:F29"/>
    <mergeCell ref="A26:F26"/>
    <mergeCell ref="A27:F27"/>
    <mergeCell ref="A28:F28"/>
    <mergeCell ref="F7:G7"/>
    <mergeCell ref="M10:M16"/>
    <mergeCell ref="A13:B13"/>
    <mergeCell ref="A14:B14"/>
    <mergeCell ref="A15:B15"/>
    <mergeCell ref="A16:B16"/>
    <mergeCell ref="A20:B20"/>
    <mergeCell ref="A12:B12"/>
    <mergeCell ref="A35:C35"/>
    <mergeCell ref="D35:E35"/>
    <mergeCell ref="A7:C7"/>
    <mergeCell ref="D7:E7"/>
    <mergeCell ref="A9:B9"/>
    <mergeCell ref="M17:M19"/>
    <mergeCell ref="A21:B21"/>
    <mergeCell ref="M21:M23"/>
    <mergeCell ref="A10:B10"/>
    <mergeCell ref="A11:B11"/>
    <mergeCell ref="A22:B22"/>
    <mergeCell ref="A23:B23"/>
    <mergeCell ref="A17:B17"/>
    <mergeCell ref="A18:B18"/>
    <mergeCell ref="A19:B19"/>
  </mergeCells>
  <conditionalFormatting sqref="G22:K23 G15:K16">
    <cfRule type="cellIs" priority="1" dxfId="0" operator="greaterThan" stopIfTrue="1">
      <formula>5</formula>
    </cfRule>
  </conditionalFormatting>
  <conditionalFormatting sqref="G20:K21">
    <cfRule type="cellIs" priority="2" dxfId="0" operator="greaterThan" stopIfTrue="1">
      <formula>10</formula>
    </cfRule>
  </conditionalFormatting>
  <conditionalFormatting sqref="L22:L25 L18:L19">
    <cfRule type="cellIs" priority="3" dxfId="1" operator="greaterThan" stopIfTrue="1">
      <formula>15</formula>
    </cfRule>
  </conditionalFormatting>
  <conditionalFormatting sqref="L21">
    <cfRule type="cellIs" priority="4" dxfId="0" operator="greaterThan" stopIfTrue="1">
      <formula>40</formula>
    </cfRule>
  </conditionalFormatting>
  <conditionalFormatting sqref="G24:K25">
    <cfRule type="cellIs" priority="5" dxfId="0" operator="greaterThan" stopIfTrue="1">
      <formula>25</formula>
    </cfRule>
  </conditionalFormatting>
  <conditionalFormatting sqref="G10:K14">
    <cfRule type="cellIs" priority="6" dxfId="0" operator="greaterThan" stopIfTrue="1">
      <formula>3</formula>
    </cfRule>
  </conditionalFormatting>
  <conditionalFormatting sqref="L10:L14">
    <cfRule type="cellIs" priority="7" dxfId="0" operator="greaterThan" stopIfTrue="1">
      <formula>8</formula>
    </cfRule>
  </conditionalFormatting>
  <conditionalFormatting sqref="L15:L16">
    <cfRule type="cellIs" priority="8" dxfId="0" operator="greaterThan" stopIfTrue="1">
      <formula>15</formula>
    </cfRule>
  </conditionalFormatting>
  <conditionalFormatting sqref="L17 M10:M16">
    <cfRule type="cellIs" priority="9" dxfId="0" operator="greaterThan" stopIfTrue="1">
      <formula>20</formula>
    </cfRule>
  </conditionalFormatting>
  <conditionalFormatting sqref="L20">
    <cfRule type="cellIs" priority="10" dxfId="0" operator="greaterThan" stopIfTrue="1">
      <formula>30</formula>
    </cfRule>
  </conditionalFormatting>
  <conditionalFormatting sqref="M17:M20">
    <cfRule type="cellIs" priority="11" dxfId="1" operator="greaterThan" stopIfTrue="1">
      <formula>30</formula>
    </cfRule>
  </conditionalFormatting>
  <conditionalFormatting sqref="M21">
    <cfRule type="cellIs" priority="12" dxfId="1" operator="greaterThan" stopIfTrue="1">
      <formula>50</formula>
    </cfRule>
  </conditionalFormatting>
  <conditionalFormatting sqref="G17:K19">
    <cfRule type="cellIs" priority="13" dxfId="0" operator="greaterThan" stopIfTrue="1">
      <formula>6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Pasonen</dc:creator>
  <cp:keywords/>
  <dc:description/>
  <cp:lastModifiedBy>Ahtosalo Suvi</cp:lastModifiedBy>
  <cp:lastPrinted>2010-04-27T08:58:14Z</cp:lastPrinted>
  <dcterms:created xsi:type="dcterms:W3CDTF">2010-04-27T06:36:00Z</dcterms:created>
  <dcterms:modified xsi:type="dcterms:W3CDTF">2019-03-12T07:02:54Z</dcterms:modified>
  <cp:category/>
  <cp:version/>
  <cp:contentType/>
  <cp:contentStatus/>
</cp:coreProperties>
</file>